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50" windowHeight="7130" activeTab="0"/>
  </bookViews>
  <sheets>
    <sheet name="25% Net Income" sheetId="1" r:id="rId1"/>
    <sheet name="." sheetId="2" r:id="rId2"/>
    <sheet name="Sheet3" sheetId="3" r:id="rId3"/>
  </sheets>
  <definedNames/>
  <calcPr fullCalcOnLoad="1"/>
</workbook>
</file>

<file path=xl/sharedStrings.xml><?xml version="1.0" encoding="utf-8"?>
<sst xmlns="http://schemas.openxmlformats.org/spreadsheetml/2006/main" count="37" uniqueCount="34">
  <si>
    <t>Enrollments</t>
  </si>
  <si>
    <t>Credits</t>
  </si>
  <si>
    <t>Total:</t>
  </si>
  <si>
    <t>Salary</t>
  </si>
  <si>
    <t>Total Expense</t>
  </si>
  <si>
    <t>Net Income</t>
  </si>
  <si>
    <t>25% of Net:</t>
  </si>
  <si>
    <t>Combined Total:</t>
  </si>
  <si>
    <t>Courses</t>
  </si>
  <si>
    <t>Total Tuition Income</t>
  </si>
  <si>
    <t>Total Cred Hours</t>
  </si>
  <si>
    <t>UMBC Overhead: (tuition x 17%)</t>
  </si>
  <si>
    <t xml:space="preserve">X .25 = </t>
  </si>
  <si>
    <t>=</t>
  </si>
  <si>
    <t>OSWSP Indirect</t>
  </si>
  <si>
    <t>Tuition Income: (Tuition x cr hrs)</t>
  </si>
  <si>
    <t>Other Expense</t>
  </si>
  <si>
    <t>Benefits: (salary x .10)</t>
  </si>
  <si>
    <t>Course 4 - Professor / Principal Lecturer</t>
  </si>
  <si>
    <t>FY22 Tuition Rate (per credit) =</t>
  </si>
  <si>
    <t>Summer 2022</t>
  </si>
  <si>
    <t>Winter 2023</t>
  </si>
  <si>
    <t>Course 2 - Lecturer/Asst Prof</t>
  </si>
  <si>
    <t>Course 3 - Senior Lecturer/Assoc Prof</t>
  </si>
  <si>
    <t>Course 1 - Lecturer/Asst Prof</t>
  </si>
  <si>
    <t>Course 2 - Senior Lecturer/Assoc Prof</t>
  </si>
  <si>
    <t>Course 3 - Canceled - Lecturer/Asst Prof</t>
  </si>
  <si>
    <t>FY23 tuition rates have not been published</t>
  </si>
  <si>
    <t>Course 1 - TA  Appointed as Instructor</t>
  </si>
  <si>
    <t>FY 2023 Distribution Calculations</t>
  </si>
  <si>
    <t>Summer 22</t>
  </si>
  <si>
    <t>Winter 23</t>
  </si>
  <si>
    <t xml:space="preserve">Academic department is eligible to  receive up to 25% of total net income: </t>
  </si>
  <si>
    <t>Income is calculated by credit hours x tuition rate (undergrad or grad rates) for faculty contracted courses (lectures, labs, discussions). Expenses include instructional costs (salary + 10% benefits, TA reimbursement, and any other approved instructional expense) and indirect expenses (17% university overhead + OSWSP overhead = $1940 flat rate per course). Net Income is total income minus total expenses. Net income is compiled for the entire fiscal year. Academic Department is eligible to receive up to 25% of the total net income, following approval of the Provost's Office and Dean of the respective College.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</si>
</sst>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
  </numFmts>
  <fonts count="52">
    <font>
      <sz val="10"/>
      <name val="Arial"/>
      <family val="0"/>
    </font>
    <font>
      <b/>
      <sz val="10"/>
      <name val="Arial"/>
      <family val="2"/>
    </font>
    <font>
      <i/>
      <sz val="10"/>
      <name val="Arial"/>
      <family val="2"/>
    </font>
    <font>
      <b/>
      <sz val="9"/>
      <name val="Arial"/>
      <family val="2"/>
    </font>
    <font>
      <i/>
      <sz val="8"/>
      <name val="Arial"/>
      <family val="2"/>
    </font>
    <font>
      <i/>
      <sz val="9"/>
      <name val="Arial"/>
      <family val="2"/>
    </font>
    <font>
      <sz val="8"/>
      <name val="Arial"/>
      <family val="2"/>
    </font>
    <font>
      <u val="single"/>
      <sz val="10"/>
      <color indexed="12"/>
      <name val="Arial"/>
      <family val="2"/>
    </font>
    <font>
      <u val="single"/>
      <sz val="10"/>
      <color indexed="36"/>
      <name val="Arial"/>
      <family val="2"/>
    </font>
    <font>
      <sz val="9"/>
      <name val="Arial"/>
      <family val="2"/>
    </font>
    <font>
      <b/>
      <sz val="8"/>
      <name val="Arial"/>
      <family val="2"/>
    </font>
    <font>
      <sz val="7"/>
      <name val="Arial"/>
      <family val="2"/>
    </font>
    <font>
      <b/>
      <sz val="7"/>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7"/>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7"/>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1"/>
        <bgColor indexed="64"/>
      </patternFill>
    </fill>
    <fill>
      <patternFill patternType="solid">
        <fgColor rgb="FF99FF9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0" fontId="0" fillId="0" borderId="0" xfId="0" applyBorder="1" applyAlignment="1">
      <alignment/>
    </xf>
    <xf numFmtId="164" fontId="0" fillId="0" borderId="0" xfId="0" applyNumberFormat="1" applyBorder="1" applyAlignment="1">
      <alignment/>
    </xf>
    <xf numFmtId="164" fontId="1" fillId="0" borderId="0" xfId="0" applyNumberFormat="1" applyFont="1" applyBorder="1" applyAlignment="1">
      <alignment/>
    </xf>
    <xf numFmtId="164" fontId="2" fillId="0" borderId="0" xfId="0" applyNumberFormat="1" applyFont="1" applyBorder="1" applyAlignment="1">
      <alignment horizontal="right"/>
    </xf>
    <xf numFmtId="6" fontId="0" fillId="0" borderId="0" xfId="0" applyNumberFormat="1" applyAlignment="1">
      <alignment/>
    </xf>
    <xf numFmtId="6" fontId="0" fillId="0" borderId="0" xfId="0" applyNumberFormat="1" applyBorder="1" applyAlignment="1">
      <alignment/>
    </xf>
    <xf numFmtId="164" fontId="9" fillId="0" borderId="0" xfId="0" applyNumberFormat="1" applyFont="1" applyBorder="1" applyAlignment="1">
      <alignment horizontal="center"/>
    </xf>
    <xf numFmtId="6" fontId="9" fillId="0" borderId="0" xfId="0" applyNumberFormat="1" applyFont="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xf>
    <xf numFmtId="164" fontId="0" fillId="0" borderId="0" xfId="0" applyNumberFormat="1" applyFill="1" applyBorder="1" applyAlignment="1">
      <alignment horizontal="center"/>
    </xf>
    <xf numFmtId="6" fontId="0" fillId="0" borderId="0" xfId="0" applyNumberFormat="1" applyFill="1" applyBorder="1" applyAlignment="1">
      <alignment/>
    </xf>
    <xf numFmtId="164" fontId="9" fillId="0" borderId="0" xfId="0" applyNumberFormat="1" applyFont="1" applyFill="1" applyBorder="1" applyAlignment="1">
      <alignment horizontal="center"/>
    </xf>
    <xf numFmtId="0" fontId="9" fillId="0" borderId="0" xfId="0" applyFont="1" applyFill="1" applyBorder="1" applyAlignment="1" quotePrefix="1">
      <alignment horizontal="center"/>
    </xf>
    <xf numFmtId="0" fontId="1" fillId="0" borderId="0" xfId="0" applyFont="1" applyFill="1" applyBorder="1" applyAlignment="1">
      <alignment horizontal="center"/>
    </xf>
    <xf numFmtId="6" fontId="0" fillId="0" borderId="0" xfId="0" applyNumberFormat="1" applyFill="1" applyBorder="1" applyAlignment="1">
      <alignment horizontal="center"/>
    </xf>
    <xf numFmtId="164" fontId="0" fillId="0" borderId="0" xfId="0" applyNumberFormat="1" applyFill="1" applyBorder="1" applyAlignment="1">
      <alignment/>
    </xf>
    <xf numFmtId="0" fontId="5" fillId="0" borderId="0" xfId="0" applyFont="1" applyFill="1" applyBorder="1" applyAlignment="1">
      <alignment/>
    </xf>
    <xf numFmtId="164" fontId="1" fillId="0" borderId="0" xfId="0" applyNumberFormat="1" applyFont="1" applyFill="1" applyBorder="1" applyAlignment="1">
      <alignment/>
    </xf>
    <xf numFmtId="6" fontId="9" fillId="0" borderId="0" xfId="0" applyNumberFormat="1" applyFont="1" applyFill="1" applyBorder="1" applyAlignment="1">
      <alignment horizontal="center"/>
    </xf>
    <xf numFmtId="0" fontId="1" fillId="0" borderId="0" xfId="0" applyFont="1" applyFill="1" applyBorder="1" applyAlignment="1">
      <alignment/>
    </xf>
    <xf numFmtId="0" fontId="10" fillId="0" borderId="0" xfId="0" applyFont="1" applyFill="1" applyBorder="1" applyAlignment="1">
      <alignment horizontal="center" wrapText="1" shrinkToFit="1"/>
    </xf>
    <xf numFmtId="6" fontId="3" fillId="0" borderId="0" xfId="0" applyNumberFormat="1" applyFon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164" fontId="1" fillId="0" borderId="0" xfId="0" applyNumberFormat="1" applyFont="1" applyFill="1" applyBorder="1" applyAlignment="1">
      <alignment horizontal="center"/>
    </xf>
    <xf numFmtId="6" fontId="1" fillId="0" borderId="0" xfId="0" applyNumberFormat="1" applyFont="1" applyFill="1" applyBorder="1" applyAlignment="1">
      <alignment horizontal="center"/>
    </xf>
    <xf numFmtId="0" fontId="1" fillId="0" borderId="0" xfId="0" applyFont="1" applyFill="1" applyBorder="1" applyAlignment="1">
      <alignment horizontal="center" wrapText="1"/>
    </xf>
    <xf numFmtId="0" fontId="0" fillId="0" borderId="0" xfId="0" applyFill="1" applyBorder="1" applyAlignment="1" quotePrefix="1">
      <alignment horizontal="right"/>
    </xf>
    <xf numFmtId="164" fontId="0" fillId="0" borderId="0" xfId="0" applyNumberFormat="1" applyFill="1" applyBorder="1" applyAlignment="1" quotePrefix="1">
      <alignment horizontal="right"/>
    </xf>
    <xf numFmtId="0" fontId="10" fillId="0" borderId="0" xfId="0" applyFont="1" applyFill="1" applyBorder="1" applyAlignment="1">
      <alignment horizontal="center"/>
    </xf>
    <xf numFmtId="0" fontId="3" fillId="0" borderId="0" xfId="0" applyFont="1" applyFill="1" applyBorder="1" applyAlignment="1">
      <alignment horizontal="center" wrapText="1"/>
    </xf>
    <xf numFmtId="0" fontId="10" fillId="0" borderId="0" xfId="0" applyFont="1" applyFill="1" applyBorder="1" applyAlignment="1">
      <alignment horizontal="center" wrapText="1"/>
    </xf>
    <xf numFmtId="164" fontId="3" fillId="0" borderId="0" xfId="0" applyNumberFormat="1" applyFont="1" applyFill="1" applyBorder="1" applyAlignment="1">
      <alignment horizontal="center"/>
    </xf>
    <xf numFmtId="6" fontId="3" fillId="0" borderId="0" xfId="0" applyNumberFormat="1" applyFont="1" applyFill="1" applyBorder="1" applyAlignment="1">
      <alignment horizontal="center"/>
    </xf>
    <xf numFmtId="164" fontId="1" fillId="0" borderId="0" xfId="0" applyNumberFormat="1" applyFont="1" applyFill="1" applyBorder="1" applyAlignment="1">
      <alignment horizontal="center" wrapText="1"/>
    </xf>
    <xf numFmtId="164" fontId="1" fillId="0" borderId="0" xfId="0" applyNumberFormat="1" applyFont="1" applyFill="1" applyBorder="1" applyAlignment="1" quotePrefix="1">
      <alignment horizontal="center"/>
    </xf>
    <xf numFmtId="0" fontId="0" fillId="0" borderId="0" xfId="0" applyAlignment="1">
      <alignment vertical="center"/>
    </xf>
    <xf numFmtId="0" fontId="1" fillId="0" borderId="0" xfId="0" applyFont="1" applyAlignment="1">
      <alignment vertical="center"/>
    </xf>
    <xf numFmtId="6" fontId="0" fillId="0" borderId="0" xfId="0" applyNumberFormat="1" applyAlignment="1">
      <alignment vertical="center"/>
    </xf>
    <xf numFmtId="0" fontId="1" fillId="0" borderId="0" xfId="0" applyFont="1" applyAlignment="1">
      <alignment horizontal="center" vertical="center"/>
    </xf>
    <xf numFmtId="6" fontId="1" fillId="33" borderId="10" xfId="0" applyNumberFormat="1" applyFont="1" applyFill="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10" fillId="0" borderId="11" xfId="0" applyFont="1" applyBorder="1" applyAlignment="1">
      <alignment horizontal="center" vertical="center"/>
    </xf>
    <xf numFmtId="0" fontId="3" fillId="34" borderId="12" xfId="0" applyFont="1" applyFill="1" applyBorder="1" applyAlignment="1">
      <alignment horizontal="center" vertical="center"/>
    </xf>
    <xf numFmtId="0" fontId="3" fillId="34" borderId="12"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3" fillId="8" borderId="12" xfId="0" applyFont="1" applyFill="1" applyBorder="1" applyAlignment="1">
      <alignment horizontal="center" vertical="center"/>
    </xf>
    <xf numFmtId="0" fontId="10" fillId="8" borderId="12" xfId="0" applyFont="1" applyFill="1" applyBorder="1" applyAlignment="1">
      <alignment horizontal="center" vertical="center" wrapText="1" shrinkToFit="1"/>
    </xf>
    <xf numFmtId="0" fontId="3" fillId="8" borderId="12" xfId="0" applyFont="1" applyFill="1" applyBorder="1" applyAlignment="1">
      <alignment horizontal="center" vertical="center" wrapText="1"/>
    </xf>
    <xf numFmtId="6" fontId="3" fillId="13" borderId="12" xfId="0" applyNumberFormat="1" applyFont="1" applyFill="1" applyBorder="1" applyAlignment="1">
      <alignment horizontal="center" vertical="center"/>
    </xf>
    <xf numFmtId="0" fontId="9" fillId="0" borderId="13" xfId="0" applyFont="1" applyBorder="1" applyAlignment="1">
      <alignment horizontal="center" vertical="center"/>
    </xf>
    <xf numFmtId="164" fontId="9" fillId="0" borderId="13" xfId="0" applyNumberFormat="1" applyFont="1" applyBorder="1" applyAlignment="1">
      <alignment horizontal="center" vertical="center"/>
    </xf>
    <xf numFmtId="164" fontId="9" fillId="0" borderId="11" xfId="0" applyNumberFormat="1" applyFont="1" applyBorder="1" applyAlignment="1">
      <alignment horizontal="center" vertical="center"/>
    </xf>
    <xf numFmtId="6" fontId="9" fillId="0" borderId="13" xfId="0" applyNumberFormat="1" applyFont="1" applyBorder="1" applyAlignment="1">
      <alignment horizontal="center" vertical="center"/>
    </xf>
    <xf numFmtId="0" fontId="9" fillId="0" borderId="11" xfId="0" applyFont="1" applyBorder="1" applyAlignment="1">
      <alignment horizontal="center" vertical="center"/>
    </xf>
    <xf numFmtId="6" fontId="9" fillId="0" borderId="11" xfId="0" applyNumberFormat="1" applyFont="1" applyBorder="1" applyAlignment="1">
      <alignment horizontal="center" vertical="center"/>
    </xf>
    <xf numFmtId="0" fontId="0" fillId="0" borderId="11" xfId="0" applyBorder="1" applyAlignment="1">
      <alignment vertical="center"/>
    </xf>
    <xf numFmtId="0" fontId="1" fillId="0" borderId="11" xfId="0" applyFont="1" applyBorder="1" applyAlignment="1">
      <alignment horizontal="center" vertical="center"/>
    </xf>
    <xf numFmtId="0" fontId="3" fillId="0" borderId="11" xfId="0" applyFont="1" applyBorder="1" applyAlignment="1">
      <alignment horizontal="center" vertical="center"/>
    </xf>
    <xf numFmtId="164" fontId="3" fillId="0" borderId="11" xfId="0" applyNumberFormat="1" applyFont="1" applyBorder="1" applyAlignment="1">
      <alignment horizontal="center" vertical="center"/>
    </xf>
    <xf numFmtId="6" fontId="3" fillId="13" borderId="11" xfId="0" applyNumberFormat="1" applyFont="1" applyFill="1" applyBorder="1" applyAlignment="1">
      <alignment horizontal="center" vertical="center"/>
    </xf>
    <xf numFmtId="0" fontId="0" fillId="0" borderId="14" xfId="0" applyBorder="1" applyAlignment="1">
      <alignment vertical="center"/>
    </xf>
    <xf numFmtId="0" fontId="0" fillId="0" borderId="0" xfId="0" applyAlignment="1">
      <alignment horizontal="center" vertical="center"/>
    </xf>
    <xf numFmtId="164" fontId="1" fillId="0" borderId="0" xfId="0" applyNumberFormat="1" applyFont="1" applyBorder="1" applyAlignment="1">
      <alignment horizontal="center" vertical="center"/>
    </xf>
    <xf numFmtId="164" fontId="1" fillId="0" borderId="0" xfId="0" applyNumberFormat="1" applyFont="1" applyAlignment="1">
      <alignment horizontal="center" vertical="center"/>
    </xf>
    <xf numFmtId="6" fontId="1" fillId="0" borderId="0" xfId="0" applyNumberFormat="1" applyFont="1" applyBorder="1" applyAlignment="1">
      <alignment horizontal="center" vertical="center"/>
    </xf>
    <xf numFmtId="0" fontId="50" fillId="0" borderId="11" xfId="0" applyFont="1"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Alignment="1">
      <alignment horizontal="center" vertical="center"/>
    </xf>
    <xf numFmtId="6" fontId="0" fillId="0" borderId="0" xfId="0" applyNumberFormat="1" applyBorder="1" applyAlignment="1">
      <alignment horizontal="center" vertical="center"/>
    </xf>
    <xf numFmtId="164" fontId="0" fillId="0" borderId="0" xfId="0" applyNumberFormat="1" applyFill="1" applyBorder="1" applyAlignment="1">
      <alignment horizontal="center" vertical="center"/>
    </xf>
    <xf numFmtId="0" fontId="0" fillId="36" borderId="13" xfId="0" applyFill="1" applyBorder="1" applyAlignment="1">
      <alignment horizontal="center" vertical="center"/>
    </xf>
    <xf numFmtId="164" fontId="9" fillId="35" borderId="13" xfId="0" applyNumberFormat="1" applyFont="1" applyFill="1" applyBorder="1" applyAlignment="1">
      <alignment horizontal="center" vertical="center"/>
    </xf>
    <xf numFmtId="164" fontId="9" fillId="8" borderId="13"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6" fontId="9" fillId="13" borderId="13" xfId="0" applyNumberFormat="1" applyFont="1" applyFill="1" applyBorder="1" applyAlignment="1">
      <alignment horizontal="center" vertical="center"/>
    </xf>
    <xf numFmtId="0" fontId="0" fillId="37" borderId="11" xfId="0" applyFill="1" applyBorder="1" applyAlignment="1">
      <alignment horizontal="center" vertical="center"/>
    </xf>
    <xf numFmtId="0" fontId="0" fillId="37" borderId="11" xfId="0" applyFill="1" applyBorder="1" applyAlignment="1" quotePrefix="1">
      <alignment horizontal="right" vertical="center"/>
    </xf>
    <xf numFmtId="164" fontId="9" fillId="35" borderId="11" xfId="0" applyNumberFormat="1" applyFont="1" applyFill="1" applyBorder="1" applyAlignment="1">
      <alignment horizontal="center" vertical="center"/>
    </xf>
    <xf numFmtId="164" fontId="9" fillId="8" borderId="11" xfId="0" applyNumberFormat="1" applyFont="1" applyFill="1" applyBorder="1" applyAlignment="1">
      <alignment horizontal="center" vertical="center"/>
    </xf>
    <xf numFmtId="6" fontId="9" fillId="13" borderId="12" xfId="0" applyNumberFormat="1" applyFont="1" applyFill="1" applyBorder="1" applyAlignment="1">
      <alignment horizontal="center" vertical="center"/>
    </xf>
    <xf numFmtId="164" fontId="0" fillId="0" borderId="0" xfId="0" applyNumberFormat="1" applyAlignment="1" quotePrefix="1">
      <alignment horizontal="right" vertical="center"/>
    </xf>
    <xf numFmtId="164" fontId="3" fillId="35" borderId="11" xfId="0" applyNumberFormat="1" applyFont="1" applyFill="1" applyBorder="1" applyAlignment="1">
      <alignment horizontal="center" vertical="center"/>
    </xf>
    <xf numFmtId="164" fontId="3" fillId="8" borderId="11" xfId="0" applyNumberFormat="1" applyFont="1" applyFill="1" applyBorder="1" applyAlignment="1">
      <alignment horizontal="center" vertical="center"/>
    </xf>
    <xf numFmtId="0" fontId="9" fillId="0" borderId="0" xfId="0" applyFont="1" applyFill="1" applyBorder="1" applyAlignment="1" quotePrefix="1">
      <alignment horizontal="center" vertical="center"/>
    </xf>
    <xf numFmtId="164" fontId="0" fillId="0" borderId="0" xfId="0" applyNumberFormat="1" applyBorder="1" applyAlignment="1">
      <alignment vertical="center"/>
    </xf>
    <xf numFmtId="6" fontId="0" fillId="0" borderId="0" xfId="0" applyNumberFormat="1" applyBorder="1" applyAlignment="1">
      <alignment vertical="center"/>
    </xf>
    <xf numFmtId="0" fontId="0" fillId="0" borderId="0" xfId="0" applyFill="1" applyBorder="1" applyAlignment="1">
      <alignment vertical="center"/>
    </xf>
    <xf numFmtId="164" fontId="0" fillId="0" borderId="0" xfId="0" applyNumberFormat="1" applyFill="1" applyBorder="1" applyAlignment="1">
      <alignment vertical="center"/>
    </xf>
    <xf numFmtId="6" fontId="0" fillId="0" borderId="0" xfId="0" applyNumberFormat="1" applyFill="1" applyBorder="1" applyAlignment="1">
      <alignment vertical="center"/>
    </xf>
    <xf numFmtId="6" fontId="4" fillId="0" borderId="0" xfId="0" applyNumberFormat="1" applyFont="1" applyAlignment="1">
      <alignment vertical="center"/>
    </xf>
    <xf numFmtId="0" fontId="1" fillId="36" borderId="15" xfId="0" applyFont="1" applyFill="1" applyBorder="1" applyAlignment="1">
      <alignment/>
    </xf>
    <xf numFmtId="0" fontId="0" fillId="36" borderId="16" xfId="0" applyFill="1" applyBorder="1" applyAlignment="1">
      <alignment horizontal="center"/>
    </xf>
    <xf numFmtId="0" fontId="0" fillId="36" borderId="16" xfId="0" applyFill="1" applyBorder="1" applyAlignment="1">
      <alignment horizontal="center" vertical="center"/>
    </xf>
    <xf numFmtId="0" fontId="1" fillId="36" borderId="16" xfId="0" applyFont="1" applyFill="1" applyBorder="1" applyAlignment="1">
      <alignment horizontal="center" vertical="center"/>
    </xf>
    <xf numFmtId="6" fontId="0" fillId="36" borderId="17" xfId="0" applyNumberFormat="1" applyFill="1" applyBorder="1" applyAlignment="1">
      <alignment horizontal="center" vertical="center"/>
    </xf>
    <xf numFmtId="0" fontId="1" fillId="37" borderId="15" xfId="0" applyFont="1" applyFill="1" applyBorder="1" applyAlignment="1">
      <alignment vertical="center"/>
    </xf>
    <xf numFmtId="0" fontId="0" fillId="37" borderId="16" xfId="0" applyFill="1" applyBorder="1" applyAlignment="1">
      <alignment horizontal="center" vertical="center"/>
    </xf>
    <xf numFmtId="164" fontId="0" fillId="37" borderId="16" xfId="0" applyNumberFormat="1" applyFill="1" applyBorder="1" applyAlignment="1">
      <alignment horizontal="center" vertical="center"/>
    </xf>
    <xf numFmtId="6" fontId="0" fillId="37" borderId="17" xfId="0" applyNumberFormat="1" applyFill="1" applyBorder="1" applyAlignment="1">
      <alignment horizontal="center" vertical="center"/>
    </xf>
    <xf numFmtId="164" fontId="1" fillId="38" borderId="11" xfId="0" applyNumberFormat="1" applyFont="1" applyFill="1" applyBorder="1" applyAlignment="1">
      <alignment horizontal="center" vertical="center"/>
    </xf>
    <xf numFmtId="164" fontId="1" fillId="0" borderId="15" xfId="0" applyNumberFormat="1" applyFont="1" applyFill="1" applyBorder="1" applyAlignment="1" quotePrefix="1">
      <alignment horizontal="center" vertical="center"/>
    </xf>
    <xf numFmtId="164" fontId="1" fillId="0" borderId="16" xfId="0" applyNumberFormat="1" applyFont="1" applyFill="1" applyBorder="1" applyAlignment="1" quotePrefix="1">
      <alignment horizontal="center" vertical="center"/>
    </xf>
    <xf numFmtId="164" fontId="1" fillId="0" borderId="17" xfId="0" applyNumberFormat="1" applyFont="1" applyFill="1" applyBorder="1" applyAlignment="1">
      <alignment horizontal="center" vertical="center"/>
    </xf>
    <xf numFmtId="0" fontId="3" fillId="35" borderId="11" xfId="0" applyFont="1" applyFill="1" applyBorder="1" applyAlignment="1">
      <alignment horizontal="center" vertical="center" wrapText="1"/>
    </xf>
    <xf numFmtId="164" fontId="3" fillId="8" borderId="11" xfId="0" applyNumberFormat="1" applyFont="1" applyFill="1" applyBorder="1" applyAlignment="1">
      <alignment horizontal="center" vertical="center" wrapText="1"/>
    </xf>
    <xf numFmtId="6" fontId="3" fillId="13"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 fillId="34" borderId="12" xfId="0" applyFont="1" applyFill="1" applyBorder="1" applyAlignment="1">
      <alignment horizontal="center" vertical="center"/>
    </xf>
    <xf numFmtId="0" fontId="12" fillId="0" borderId="13" xfId="0" applyFont="1" applyBorder="1" applyAlignment="1">
      <alignment horizontal="center" vertical="center" wrapText="1"/>
    </xf>
    <xf numFmtId="0" fontId="3" fillId="36" borderId="13" xfId="0" applyFont="1" applyFill="1" applyBorder="1" applyAlignment="1">
      <alignment vertical="center"/>
    </xf>
    <xf numFmtId="0" fontId="3" fillId="37" borderId="11" xfId="0" applyFont="1" applyFill="1" applyBorder="1" applyAlignment="1">
      <alignment vertical="center"/>
    </xf>
    <xf numFmtId="0" fontId="0" fillId="0" borderId="0" xfId="0" applyFont="1" applyAlignment="1">
      <alignment vertical="center"/>
    </xf>
    <xf numFmtId="0" fontId="4" fillId="0" borderId="0" xfId="0" applyFont="1" applyAlignment="1">
      <alignment vertical="center"/>
    </xf>
    <xf numFmtId="0" fontId="51" fillId="0" borderId="1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Alignment="1">
      <alignment horizontal="left" vertical="center" wrapText="1"/>
    </xf>
    <xf numFmtId="0" fontId="13" fillId="0" borderId="0" xfId="0" applyFont="1" applyBorder="1" applyAlignment="1">
      <alignment horizontal="right" vertical="center" wrapText="1"/>
    </xf>
    <xf numFmtId="0" fontId="13" fillId="0" borderId="18" xfId="0" applyFont="1" applyBorder="1" applyAlignment="1">
      <alignment horizontal="right" vertical="center" wrapText="1"/>
    </xf>
    <xf numFmtId="0" fontId="1" fillId="34" borderId="15" xfId="0" applyFont="1" applyFill="1" applyBorder="1" applyAlignment="1">
      <alignment horizontal="center" vertical="center"/>
    </xf>
    <xf numFmtId="0" fontId="1" fillId="34" borderId="16" xfId="0" applyFont="1" applyFill="1" applyBorder="1" applyAlignment="1">
      <alignment horizontal="center" vertical="center"/>
    </xf>
    <xf numFmtId="0" fontId="1" fillId="34" borderId="1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tabSelected="1" view="pageLayout" showRuler="0" workbookViewId="0" topLeftCell="A4">
      <selection activeCell="J11" sqref="J11"/>
    </sheetView>
  </sheetViews>
  <sheetFormatPr defaultColWidth="8.57421875" defaultRowHeight="12.75"/>
  <cols>
    <col min="1" max="1" width="14.57421875" style="40" customWidth="1"/>
    <col min="2" max="2" width="10.57421875" style="40" customWidth="1"/>
    <col min="3" max="3" width="10.8515625" style="40" bestFit="1" customWidth="1"/>
    <col min="4" max="4" width="12.421875" style="40" customWidth="1"/>
    <col min="5" max="5" width="12.8515625" style="40" bestFit="1" customWidth="1"/>
    <col min="6" max="6" width="14.00390625" style="40" bestFit="1" customWidth="1"/>
    <col min="7" max="7" width="10.421875" style="40" customWidth="1"/>
    <col min="8" max="8" width="10.57421875" style="40" customWidth="1"/>
    <col min="9" max="9" width="11.421875" style="40" customWidth="1"/>
    <col min="10" max="10" width="8.57421875" style="40" customWidth="1"/>
    <col min="11" max="11" width="11.57421875" style="40" customWidth="1"/>
    <col min="12" max="12" width="10.00390625" style="42" customWidth="1"/>
    <col min="13" max="16384" width="8.57421875" style="40" customWidth="1"/>
  </cols>
  <sheetData>
    <row r="1" ht="13.5" thickBot="1">
      <c r="A1" s="41"/>
    </row>
    <row r="2" spans="1:4" ht="13.5" thickBot="1">
      <c r="A2" s="121" t="s">
        <v>19</v>
      </c>
      <c r="B2" s="122"/>
      <c r="C2" s="44">
        <v>368</v>
      </c>
      <c r="D2" s="118"/>
    </row>
    <row r="3" spans="1:12" ht="12.75" customHeight="1">
      <c r="A3" s="119" t="s">
        <v>27</v>
      </c>
      <c r="E3" s="45"/>
      <c r="F3" s="46"/>
      <c r="G3" s="45"/>
      <c r="H3" s="46"/>
      <c r="I3" s="45"/>
      <c r="J3" s="45"/>
      <c r="L3" s="40"/>
    </row>
    <row r="4" spans="1:12" ht="12">
      <c r="A4" s="47">
        <v>1</v>
      </c>
      <c r="B4" s="47">
        <v>2</v>
      </c>
      <c r="C4" s="47">
        <v>3</v>
      </c>
      <c r="D4" s="47">
        <v>4</v>
      </c>
      <c r="E4" s="47">
        <v>5</v>
      </c>
      <c r="F4" s="47">
        <v>6</v>
      </c>
      <c r="G4" s="47">
        <v>7</v>
      </c>
      <c r="H4" s="47">
        <v>8</v>
      </c>
      <c r="I4" s="47">
        <v>9</v>
      </c>
      <c r="J4" s="47">
        <v>10</v>
      </c>
      <c r="K4" s="47">
        <v>11</v>
      </c>
      <c r="L4" s="47">
        <v>12</v>
      </c>
    </row>
    <row r="5" spans="1:12" ht="45.75" customHeight="1">
      <c r="A5" s="114" t="s">
        <v>8</v>
      </c>
      <c r="B5" s="48" t="s">
        <v>1</v>
      </c>
      <c r="C5" s="48" t="s">
        <v>0</v>
      </c>
      <c r="D5" s="49" t="s">
        <v>10</v>
      </c>
      <c r="E5" s="50" t="s">
        <v>15</v>
      </c>
      <c r="F5" s="51" t="s">
        <v>3</v>
      </c>
      <c r="G5" s="52" t="s">
        <v>17</v>
      </c>
      <c r="H5" s="53" t="s">
        <v>14</v>
      </c>
      <c r="I5" s="52" t="s">
        <v>11</v>
      </c>
      <c r="J5" s="52" t="s">
        <v>16</v>
      </c>
      <c r="K5" s="51" t="s">
        <v>4</v>
      </c>
      <c r="L5" s="54" t="s">
        <v>5</v>
      </c>
    </row>
    <row r="6" spans="1:12" ht="13.5" customHeight="1">
      <c r="A6" s="96" t="s">
        <v>20</v>
      </c>
      <c r="B6" s="97"/>
      <c r="C6" s="98"/>
      <c r="D6" s="98"/>
      <c r="E6" s="99"/>
      <c r="F6" s="99"/>
      <c r="G6" s="99"/>
      <c r="H6" s="99"/>
      <c r="I6" s="99"/>
      <c r="J6" s="99"/>
      <c r="K6" s="99"/>
      <c r="L6" s="100"/>
    </row>
    <row r="7" spans="1:12" ht="28.5" customHeight="1">
      <c r="A7" s="115" t="s">
        <v>28</v>
      </c>
      <c r="B7" s="55">
        <v>3</v>
      </c>
      <c r="C7" s="55">
        <v>20</v>
      </c>
      <c r="D7" s="55">
        <f>(B7*C7)</f>
        <v>60</v>
      </c>
      <c r="E7" s="56">
        <f>(D7*C2)</f>
        <v>22080</v>
      </c>
      <c r="F7" s="56">
        <v>5110</v>
      </c>
      <c r="G7" s="56">
        <f>(0.1*F7)</f>
        <v>511</v>
      </c>
      <c r="H7" s="56">
        <v>1940</v>
      </c>
      <c r="I7" s="56">
        <f>(E7*0.17)</f>
        <v>3753.6000000000004</v>
      </c>
      <c r="J7" s="56"/>
      <c r="K7" s="56">
        <f>(F7+G7+H7+J7+I7)</f>
        <v>11314.6</v>
      </c>
      <c r="L7" s="58">
        <f>(E7-K7)</f>
        <v>10765.4</v>
      </c>
    </row>
    <row r="8" spans="1:12" ht="30.75" customHeight="1">
      <c r="A8" s="113" t="s">
        <v>22</v>
      </c>
      <c r="B8" s="59">
        <v>3</v>
      </c>
      <c r="C8" s="59">
        <v>8</v>
      </c>
      <c r="D8" s="59">
        <f>(B8*C8)</f>
        <v>24</v>
      </c>
      <c r="E8" s="57">
        <f>(D8*C2)</f>
        <v>8832</v>
      </c>
      <c r="F8" s="57">
        <v>5950</v>
      </c>
      <c r="G8" s="56">
        <f>(0.1*F8)</f>
        <v>595</v>
      </c>
      <c r="H8" s="57">
        <v>1940</v>
      </c>
      <c r="I8" s="57">
        <f>(E8*0.17)</f>
        <v>1501.44</v>
      </c>
      <c r="J8" s="57"/>
      <c r="K8" s="57">
        <f>(F8+G8+H8+J8+I8)</f>
        <v>9986.44</v>
      </c>
      <c r="L8" s="60">
        <f>(E8-K8)</f>
        <v>-1154.4400000000005</v>
      </c>
    </row>
    <row r="9" spans="1:12" ht="32.25" customHeight="1">
      <c r="A9" s="113" t="s">
        <v>23</v>
      </c>
      <c r="B9" s="59">
        <v>3</v>
      </c>
      <c r="C9" s="59">
        <v>20</v>
      </c>
      <c r="D9" s="59">
        <f>(B9*C9)</f>
        <v>60</v>
      </c>
      <c r="E9" s="57">
        <f>(D9*C2)</f>
        <v>22080</v>
      </c>
      <c r="F9" s="57">
        <v>7065</v>
      </c>
      <c r="G9" s="56">
        <f>(0.1*F9)</f>
        <v>706.5</v>
      </c>
      <c r="H9" s="57">
        <v>1940</v>
      </c>
      <c r="I9" s="57">
        <f>(E9*0.17)</f>
        <v>3753.6000000000004</v>
      </c>
      <c r="J9" s="57">
        <v>3100</v>
      </c>
      <c r="K9" s="57">
        <f>(F9+G9+H9+J9+I9)</f>
        <v>16565.1</v>
      </c>
      <c r="L9" s="60">
        <f>(E9-K9)</f>
        <v>5514.9000000000015</v>
      </c>
    </row>
    <row r="10" spans="1:12" ht="33.75" customHeight="1">
      <c r="A10" s="113" t="s">
        <v>18</v>
      </c>
      <c r="B10" s="59">
        <v>3</v>
      </c>
      <c r="C10" s="59">
        <v>20</v>
      </c>
      <c r="D10" s="59">
        <f>(B10*C10)</f>
        <v>60</v>
      </c>
      <c r="E10" s="57">
        <f>(D10*C2)</f>
        <v>22080</v>
      </c>
      <c r="F10" s="57">
        <v>8515</v>
      </c>
      <c r="G10" s="56">
        <f>(0.1*F10)</f>
        <v>851.5</v>
      </c>
      <c r="H10" s="57">
        <v>1940</v>
      </c>
      <c r="I10" s="57">
        <f>(E10*0.17)</f>
        <v>3753.6000000000004</v>
      </c>
      <c r="J10" s="57"/>
      <c r="K10" s="57">
        <f>(F10+G10+H10+J10+I10)</f>
        <v>15060.1</v>
      </c>
      <c r="L10" s="60">
        <f>(E10-K10)</f>
        <v>7019.9</v>
      </c>
    </row>
    <row r="11" spans="1:12" ht="20.25" customHeight="1">
      <c r="A11" s="61"/>
      <c r="B11" s="62" t="s">
        <v>2</v>
      </c>
      <c r="C11" s="63">
        <f>SUM(C7:C10)</f>
        <v>68</v>
      </c>
      <c r="D11" s="63"/>
      <c r="E11" s="87">
        <f aca="true" t="shared" si="0" ref="E11:K11">SUM(E7:E10)</f>
        <v>75072</v>
      </c>
      <c r="F11" s="64">
        <f t="shared" si="0"/>
        <v>26640</v>
      </c>
      <c r="G11" s="64">
        <f t="shared" si="0"/>
        <v>2664</v>
      </c>
      <c r="H11" s="64">
        <f t="shared" si="0"/>
        <v>7760</v>
      </c>
      <c r="I11" s="64">
        <f t="shared" si="0"/>
        <v>12762.240000000002</v>
      </c>
      <c r="J11" s="64">
        <f t="shared" si="0"/>
        <v>3100</v>
      </c>
      <c r="K11" s="88">
        <f t="shared" si="0"/>
        <v>52926.24</v>
      </c>
      <c r="L11" s="65">
        <f>(E11-K11)</f>
        <v>22145.760000000002</v>
      </c>
    </row>
    <row r="12" spans="1:12" ht="12.75">
      <c r="A12" s="66"/>
      <c r="B12" s="67"/>
      <c r="C12" s="67"/>
      <c r="D12" s="43"/>
      <c r="E12" s="68"/>
      <c r="F12" s="69"/>
      <c r="G12" s="69"/>
      <c r="H12" s="69"/>
      <c r="I12" s="69"/>
      <c r="J12" s="69"/>
      <c r="K12" s="68"/>
      <c r="L12" s="70"/>
    </row>
    <row r="13" spans="1:12" ht="12.75">
      <c r="A13" s="101" t="s">
        <v>21</v>
      </c>
      <c r="B13" s="102"/>
      <c r="C13" s="102"/>
      <c r="D13" s="102"/>
      <c r="E13" s="103"/>
      <c r="F13" s="103"/>
      <c r="G13" s="103"/>
      <c r="H13" s="103"/>
      <c r="I13" s="103"/>
      <c r="J13" s="103"/>
      <c r="K13" s="103"/>
      <c r="L13" s="104"/>
    </row>
    <row r="14" spans="1:12" ht="32.25" customHeight="1">
      <c r="A14" s="113" t="s">
        <v>24</v>
      </c>
      <c r="B14" s="55">
        <v>3</v>
      </c>
      <c r="C14" s="55">
        <v>25</v>
      </c>
      <c r="D14" s="55">
        <f>(B14*C14)</f>
        <v>75</v>
      </c>
      <c r="E14" s="56">
        <f>(D14*C2)</f>
        <v>27600</v>
      </c>
      <c r="F14" s="57">
        <v>5950</v>
      </c>
      <c r="G14" s="56">
        <f>(0.1*F14)</f>
        <v>595</v>
      </c>
      <c r="H14" s="56">
        <v>1940</v>
      </c>
      <c r="I14" s="56">
        <f>(E14*0.17)</f>
        <v>4692</v>
      </c>
      <c r="J14" s="56"/>
      <c r="K14" s="56">
        <f>(F14+G14+H14+J14+I14)</f>
        <v>13177</v>
      </c>
      <c r="L14" s="58">
        <f>(E14-K14)</f>
        <v>14423</v>
      </c>
    </row>
    <row r="15" spans="1:12" ht="36" customHeight="1">
      <c r="A15" s="113" t="s">
        <v>25</v>
      </c>
      <c r="B15" s="59">
        <v>3</v>
      </c>
      <c r="C15" s="59">
        <v>25</v>
      </c>
      <c r="D15" s="59">
        <f>(B15*C15)</f>
        <v>75</v>
      </c>
      <c r="E15" s="57">
        <f>(D15*C2)</f>
        <v>27600</v>
      </c>
      <c r="F15" s="57">
        <v>7065</v>
      </c>
      <c r="G15" s="57">
        <f>(0.1*F15)</f>
        <v>706.5</v>
      </c>
      <c r="H15" s="57">
        <v>1940</v>
      </c>
      <c r="I15" s="57">
        <f>(E15*0.17)</f>
        <v>4692</v>
      </c>
      <c r="J15" s="57"/>
      <c r="K15" s="57">
        <f>(F15+G15+H15+J15+I15)</f>
        <v>14403.5</v>
      </c>
      <c r="L15" s="60">
        <f>(E15-K15)</f>
        <v>13196.5</v>
      </c>
    </row>
    <row r="16" spans="1:12" ht="18" customHeight="1">
      <c r="A16" s="120" t="s">
        <v>26</v>
      </c>
      <c r="B16" s="71"/>
      <c r="C16" s="59">
        <v>0</v>
      </c>
      <c r="D16" s="59">
        <v>0</v>
      </c>
      <c r="E16" s="57">
        <f>(D16*C3)</f>
        <v>0</v>
      </c>
      <c r="F16" s="57">
        <f>(F14*0.1)</f>
        <v>595</v>
      </c>
      <c r="G16" s="57">
        <v>0</v>
      </c>
      <c r="H16" s="57">
        <v>0</v>
      </c>
      <c r="I16" s="57">
        <f>(E16*0.17)</f>
        <v>0</v>
      </c>
      <c r="J16" s="57"/>
      <c r="K16" s="57">
        <f>(F16+G16+H16+J16+I16)</f>
        <v>595</v>
      </c>
      <c r="L16" s="60">
        <f>(E16-K16)</f>
        <v>-595</v>
      </c>
    </row>
    <row r="17" spans="1:12" ht="20.25" customHeight="1">
      <c r="A17" s="62"/>
      <c r="B17" s="62" t="s">
        <v>2</v>
      </c>
      <c r="C17" s="63">
        <f aca="true" t="shared" si="1" ref="C17:I17">SUM(C14:C16)</f>
        <v>50</v>
      </c>
      <c r="D17" s="63">
        <f t="shared" si="1"/>
        <v>150</v>
      </c>
      <c r="E17" s="87">
        <f t="shared" si="1"/>
        <v>55200</v>
      </c>
      <c r="F17" s="64">
        <f t="shared" si="1"/>
        <v>13610</v>
      </c>
      <c r="G17" s="64">
        <f t="shared" si="1"/>
        <v>1301.5</v>
      </c>
      <c r="H17" s="64">
        <f t="shared" si="1"/>
        <v>3880</v>
      </c>
      <c r="I17" s="64">
        <f t="shared" si="1"/>
        <v>9384</v>
      </c>
      <c r="J17" s="64"/>
      <c r="K17" s="88">
        <f>SUM(K14:K16)</f>
        <v>28175.5</v>
      </c>
      <c r="L17" s="65">
        <f>SUM(L14:L16)</f>
        <v>27024.5</v>
      </c>
    </row>
    <row r="18" spans="2:12" ht="3.75" customHeight="1">
      <c r="B18" s="67"/>
      <c r="C18" s="67"/>
      <c r="D18" s="67"/>
      <c r="E18" s="72"/>
      <c r="F18" s="73"/>
      <c r="G18" s="73"/>
      <c r="H18" s="73"/>
      <c r="I18" s="73"/>
      <c r="J18" s="73"/>
      <c r="K18" s="72"/>
      <c r="L18" s="74"/>
    </row>
    <row r="19" spans="2:12" ht="8.25" customHeight="1">
      <c r="B19" s="67"/>
      <c r="C19" s="67"/>
      <c r="D19" s="67"/>
      <c r="E19" s="72"/>
      <c r="F19" s="73"/>
      <c r="G19" s="75"/>
      <c r="H19" s="73"/>
      <c r="I19" s="73"/>
      <c r="J19" s="73"/>
      <c r="K19" s="72"/>
      <c r="L19" s="74"/>
    </row>
    <row r="20" spans="1:12" ht="23.25" customHeight="1">
      <c r="A20" s="128" t="s">
        <v>29</v>
      </c>
      <c r="B20" s="129"/>
      <c r="C20" s="129"/>
      <c r="D20" s="130"/>
      <c r="E20" s="109" t="s">
        <v>9</v>
      </c>
      <c r="F20" s="110" t="s">
        <v>4</v>
      </c>
      <c r="G20" s="75"/>
      <c r="H20" s="111" t="s">
        <v>5</v>
      </c>
      <c r="I20" s="73"/>
      <c r="J20" s="73"/>
      <c r="L20" s="40"/>
    </row>
    <row r="21" spans="1:12" ht="12">
      <c r="A21" s="116" t="s">
        <v>30</v>
      </c>
      <c r="B21" s="76"/>
      <c r="C21" s="76"/>
      <c r="D21" s="76"/>
      <c r="E21" s="77">
        <f>(E11)</f>
        <v>75072</v>
      </c>
      <c r="F21" s="78">
        <f>(K11)</f>
        <v>52926.24</v>
      </c>
      <c r="G21" s="79"/>
      <c r="H21" s="80">
        <f>L11</f>
        <v>22145.760000000002</v>
      </c>
      <c r="I21" s="73"/>
      <c r="J21" s="73"/>
      <c r="L21" s="40"/>
    </row>
    <row r="22" spans="1:12" ht="15" customHeight="1">
      <c r="A22" s="117" t="s">
        <v>31</v>
      </c>
      <c r="B22" s="81"/>
      <c r="C22" s="81"/>
      <c r="D22" s="82"/>
      <c r="E22" s="83">
        <f>(E17)</f>
        <v>55200</v>
      </c>
      <c r="F22" s="84">
        <f>K17</f>
        <v>28175.5</v>
      </c>
      <c r="G22" s="79"/>
      <c r="H22" s="85">
        <f>(L17)</f>
        <v>27024.5</v>
      </c>
      <c r="I22" s="86"/>
      <c r="J22" s="86"/>
      <c r="L22" s="40"/>
    </row>
    <row r="23" spans="2:12" ht="27" customHeight="1">
      <c r="B23" s="67"/>
      <c r="C23" s="67"/>
      <c r="D23" s="112" t="s">
        <v>7</v>
      </c>
      <c r="E23" s="87">
        <f>SUM(E21:E22)</f>
        <v>130272</v>
      </c>
      <c r="F23" s="88">
        <f>SUM(F21:F22)</f>
        <v>81101.73999999999</v>
      </c>
      <c r="G23" s="89" t="s">
        <v>13</v>
      </c>
      <c r="H23" s="65">
        <f>SUM(H21:H22)</f>
        <v>49170.26</v>
      </c>
      <c r="I23" s="106" t="s">
        <v>12</v>
      </c>
      <c r="J23" s="107"/>
      <c r="K23" s="108" t="s">
        <v>6</v>
      </c>
      <c r="L23" s="105">
        <f>(H23*0.25)</f>
        <v>12292.565</v>
      </c>
    </row>
    <row r="24" spans="2:12" ht="6" customHeight="1">
      <c r="B24" s="67"/>
      <c r="C24" s="67"/>
      <c r="F24" s="73"/>
      <c r="G24" s="72"/>
      <c r="H24" s="73"/>
      <c r="I24" s="73"/>
      <c r="J24" s="73"/>
      <c r="K24" s="72"/>
      <c r="L24" s="74"/>
    </row>
    <row r="25" spans="1:12" ht="3" customHeight="1">
      <c r="A25" s="46"/>
      <c r="B25" s="46"/>
      <c r="C25" s="46"/>
      <c r="D25" s="46"/>
      <c r="E25" s="90"/>
      <c r="F25" s="90"/>
      <c r="G25" s="90"/>
      <c r="K25" s="90"/>
      <c r="L25" s="91"/>
    </row>
    <row r="26" spans="1:12" ht="21.75" customHeight="1">
      <c r="A26" s="126" t="s">
        <v>32</v>
      </c>
      <c r="B26" s="126"/>
      <c r="C26" s="126"/>
      <c r="D26" s="127"/>
      <c r="E26" s="105">
        <f>(H23*0.25)</f>
        <v>12292.565</v>
      </c>
      <c r="F26" s="46"/>
      <c r="G26" s="90"/>
      <c r="H26" s="90"/>
      <c r="L26" s="91"/>
    </row>
    <row r="27" spans="1:13" ht="9.75" customHeight="1">
      <c r="A27" s="92"/>
      <c r="B27" s="92"/>
      <c r="C27" s="92"/>
      <c r="D27" s="92"/>
      <c r="E27" s="93"/>
      <c r="F27" s="93"/>
      <c r="G27" s="93"/>
      <c r="H27" s="93"/>
      <c r="I27" s="93"/>
      <c r="J27" s="93"/>
      <c r="K27" s="93"/>
      <c r="L27" s="94"/>
      <c r="M27" s="92"/>
    </row>
    <row r="28" spans="1:13" ht="29.25" customHeight="1">
      <c r="A28" s="123" t="s">
        <v>33</v>
      </c>
      <c r="B28" s="123"/>
      <c r="C28" s="123"/>
      <c r="D28" s="123"/>
      <c r="E28" s="123"/>
      <c r="F28" s="123"/>
      <c r="G28" s="123"/>
      <c r="H28" s="123"/>
      <c r="I28" s="123"/>
      <c r="J28" s="123"/>
      <c r="K28" s="123"/>
      <c r="L28" s="123"/>
      <c r="M28" s="92"/>
    </row>
    <row r="29" spans="1:13" ht="3.75" customHeight="1">
      <c r="A29" s="124"/>
      <c r="B29" s="124"/>
      <c r="C29" s="124"/>
      <c r="D29" s="124"/>
      <c r="E29" s="124"/>
      <c r="F29" s="124"/>
      <c r="G29" s="124"/>
      <c r="H29" s="124"/>
      <c r="I29" s="124"/>
      <c r="J29" s="124"/>
      <c r="K29" s="124"/>
      <c r="L29" s="124"/>
      <c r="M29" s="92"/>
    </row>
    <row r="30" spans="1:12" ht="28.5" customHeight="1">
      <c r="A30" s="125"/>
      <c r="B30" s="125"/>
      <c r="C30" s="125"/>
      <c r="D30" s="125"/>
      <c r="E30" s="125"/>
      <c r="F30" s="125"/>
      <c r="G30" s="125"/>
      <c r="H30" s="125"/>
      <c r="I30" s="125"/>
      <c r="J30" s="125"/>
      <c r="K30" s="125"/>
      <c r="L30" s="125"/>
    </row>
    <row r="32" ht="12">
      <c r="L32" s="95"/>
    </row>
  </sheetData>
  <sheetProtection/>
  <mergeCells count="6">
    <mergeCell ref="A2:B2"/>
    <mergeCell ref="A28:L28"/>
    <mergeCell ref="A29:L29"/>
    <mergeCell ref="A30:L30"/>
    <mergeCell ref="A26:D26"/>
    <mergeCell ref="A20:D20"/>
  </mergeCells>
  <printOptions/>
  <pageMargins left="0.25" right="0.25" top="0.5" bottom="0.25" header="0.3" footer="0.3"/>
  <pageSetup fitToHeight="0" fitToWidth="1" horizontalDpi="600" verticalDpi="600" orientation="landscape" scale="99" r:id="rId1"/>
  <headerFooter alignWithMargins="0">
    <oddHeader>&amp;C&amp;"Arial,Bold"&amp;11Sample Academic Department Tuition Disbursement Calculation FY23
25% of Total NET Income&amp;"Arial,Regular"&amp;10
</oddHeader>
  </headerFooter>
</worksheet>
</file>

<file path=xl/worksheets/sheet2.xml><?xml version="1.0" encoding="utf-8"?>
<worksheet xmlns="http://schemas.openxmlformats.org/spreadsheetml/2006/main" xmlns:r="http://schemas.openxmlformats.org/officeDocument/2006/relationships">
  <dimension ref="A1:L33"/>
  <sheetViews>
    <sheetView zoomScalePageLayoutView="0" workbookViewId="0" topLeftCell="A1">
      <selection activeCell="F37" sqref="F37"/>
    </sheetView>
  </sheetViews>
  <sheetFormatPr defaultColWidth="9.140625" defaultRowHeight="12.75"/>
  <cols>
    <col min="1" max="1" width="11.57421875" style="0" customWidth="1"/>
    <col min="3" max="3" width="11.57421875" style="0" customWidth="1"/>
    <col min="4" max="4" width="11.8515625" style="0" customWidth="1"/>
    <col min="5" max="5" width="13.140625" style="0" customWidth="1"/>
    <col min="8" max="8" width="11.57421875" style="0" customWidth="1"/>
    <col min="9" max="9" width="12.421875" style="0" customWidth="1"/>
    <col min="10" max="10" width="13.00390625" style="0" customWidth="1"/>
    <col min="11" max="11" width="14.140625" style="0" customWidth="1"/>
  </cols>
  <sheetData>
    <row r="1" spans="1:12" ht="12">
      <c r="A1" s="10"/>
      <c r="B1" s="10"/>
      <c r="C1" s="10"/>
      <c r="D1" s="10"/>
      <c r="E1" s="10"/>
      <c r="F1" s="10"/>
      <c r="G1" s="10"/>
      <c r="H1" s="10"/>
      <c r="I1" s="10"/>
      <c r="J1" s="10"/>
      <c r="K1" s="12"/>
      <c r="L1" s="10"/>
    </row>
    <row r="2" spans="1:12" ht="12.75">
      <c r="A2" s="21"/>
      <c r="B2" s="10"/>
      <c r="C2" s="10"/>
      <c r="D2" s="10"/>
      <c r="E2" s="10"/>
      <c r="F2" s="10"/>
      <c r="G2" s="10"/>
      <c r="H2" s="10"/>
      <c r="I2" s="10"/>
      <c r="J2" s="10"/>
      <c r="K2" s="12"/>
      <c r="L2" s="10"/>
    </row>
    <row r="3" spans="1:12" ht="12">
      <c r="A3" s="10"/>
      <c r="B3" s="10"/>
      <c r="C3" s="10"/>
      <c r="D3" s="10"/>
      <c r="E3" s="9"/>
      <c r="F3" s="10"/>
      <c r="G3" s="9"/>
      <c r="H3" s="10"/>
      <c r="I3" s="9"/>
      <c r="J3" s="10"/>
      <c r="K3" s="10"/>
      <c r="L3" s="10"/>
    </row>
    <row r="4" spans="1:12" ht="12">
      <c r="A4" s="33"/>
      <c r="B4" s="33"/>
      <c r="C4" s="33"/>
      <c r="D4" s="33"/>
      <c r="E4" s="33"/>
      <c r="F4" s="33"/>
      <c r="G4" s="33"/>
      <c r="H4" s="33"/>
      <c r="I4" s="33"/>
      <c r="J4" s="33"/>
      <c r="K4" s="33"/>
      <c r="L4" s="10"/>
    </row>
    <row r="5" spans="1:12" ht="12.75">
      <c r="A5" s="21"/>
      <c r="B5" s="9"/>
      <c r="C5" s="9"/>
      <c r="D5" s="34"/>
      <c r="E5" s="35"/>
      <c r="F5" s="9"/>
      <c r="G5" s="22"/>
      <c r="H5" s="9"/>
      <c r="I5" s="22"/>
      <c r="J5" s="9"/>
      <c r="K5" s="23"/>
      <c r="L5" s="10"/>
    </row>
    <row r="6" spans="1:12" ht="12.75">
      <c r="A6" s="21"/>
      <c r="B6" s="24"/>
      <c r="C6" s="24"/>
      <c r="D6" s="24"/>
      <c r="E6" s="15"/>
      <c r="F6" s="15"/>
      <c r="G6" s="15"/>
      <c r="H6" s="15"/>
      <c r="I6" s="15"/>
      <c r="J6" s="15"/>
      <c r="K6" s="16"/>
      <c r="L6" s="10"/>
    </row>
    <row r="7" spans="1:12" ht="12.75">
      <c r="A7" s="21"/>
      <c r="B7" s="24"/>
      <c r="C7" s="24"/>
      <c r="D7" s="24"/>
      <c r="E7" s="15"/>
      <c r="F7" s="15"/>
      <c r="G7" s="15"/>
      <c r="H7" s="15"/>
      <c r="I7" s="15"/>
      <c r="J7" s="15"/>
      <c r="K7" s="16"/>
      <c r="L7" s="10"/>
    </row>
    <row r="8" spans="1:12" ht="12">
      <c r="A8" s="25"/>
      <c r="B8" s="26"/>
      <c r="C8" s="26"/>
      <c r="D8" s="26"/>
      <c r="E8" s="13"/>
      <c r="F8" s="13"/>
      <c r="G8" s="13"/>
      <c r="H8" s="13"/>
      <c r="I8" s="13"/>
      <c r="J8" s="13"/>
      <c r="K8" s="20"/>
      <c r="L8" s="10"/>
    </row>
    <row r="9" spans="1:12" ht="12">
      <c r="A9" s="25"/>
      <c r="B9" s="26"/>
      <c r="C9" s="26"/>
      <c r="D9" s="26"/>
      <c r="E9" s="13"/>
      <c r="F9" s="13"/>
      <c r="G9" s="13"/>
      <c r="H9" s="13"/>
      <c r="I9" s="13"/>
      <c r="J9" s="13"/>
      <c r="K9" s="20"/>
      <c r="L9" s="10"/>
    </row>
    <row r="10" spans="1:12" ht="12">
      <c r="A10" s="25"/>
      <c r="B10" s="26"/>
      <c r="C10" s="26"/>
      <c r="D10" s="26"/>
      <c r="E10" s="13"/>
      <c r="F10" s="13"/>
      <c r="G10" s="13"/>
      <c r="H10" s="13"/>
      <c r="I10" s="13"/>
      <c r="J10" s="13"/>
      <c r="K10" s="20"/>
      <c r="L10" s="10"/>
    </row>
    <row r="11" spans="1:12" ht="12">
      <c r="A11" s="25"/>
      <c r="B11" s="26"/>
      <c r="C11" s="26"/>
      <c r="D11" s="26"/>
      <c r="E11" s="13"/>
      <c r="F11" s="13"/>
      <c r="G11" s="13"/>
      <c r="H11" s="13"/>
      <c r="I11" s="13"/>
      <c r="J11" s="13"/>
      <c r="K11" s="20"/>
      <c r="L11" s="10"/>
    </row>
    <row r="12" spans="1:12" ht="12">
      <c r="A12" s="27"/>
      <c r="B12" s="26"/>
      <c r="C12" s="26"/>
      <c r="D12" s="26"/>
      <c r="E12" s="13"/>
      <c r="F12" s="13"/>
      <c r="G12" s="13"/>
      <c r="H12" s="13"/>
      <c r="I12" s="13"/>
      <c r="J12" s="13"/>
      <c r="K12" s="20"/>
      <c r="L12" s="10"/>
    </row>
    <row r="13" spans="1:12" ht="12.75">
      <c r="A13" s="10"/>
      <c r="B13" s="15"/>
      <c r="C13" s="26"/>
      <c r="D13" s="26"/>
      <c r="E13" s="36"/>
      <c r="F13" s="36"/>
      <c r="G13" s="36"/>
      <c r="H13" s="36"/>
      <c r="I13" s="36"/>
      <c r="J13" s="36"/>
      <c r="K13" s="37"/>
      <c r="L13" s="10"/>
    </row>
    <row r="14" spans="1:12" ht="12.75">
      <c r="A14" s="10"/>
      <c r="B14" s="24"/>
      <c r="C14" s="24"/>
      <c r="D14" s="15"/>
      <c r="E14" s="28"/>
      <c r="F14" s="28"/>
      <c r="G14" s="28"/>
      <c r="H14" s="28"/>
      <c r="I14" s="28"/>
      <c r="J14" s="28"/>
      <c r="K14" s="29"/>
      <c r="L14" s="10"/>
    </row>
    <row r="15" spans="1:12" ht="12.75">
      <c r="A15" s="21"/>
      <c r="B15" s="24"/>
      <c r="C15" s="24"/>
      <c r="D15" s="24"/>
      <c r="E15" s="11"/>
      <c r="F15" s="11"/>
      <c r="G15" s="11"/>
      <c r="H15" s="11"/>
      <c r="I15" s="11"/>
      <c r="J15" s="11"/>
      <c r="K15" s="16"/>
      <c r="L15" s="10"/>
    </row>
    <row r="16" spans="1:12" ht="12.75">
      <c r="A16" s="21"/>
      <c r="B16" s="24"/>
      <c r="C16" s="24"/>
      <c r="D16" s="24"/>
      <c r="E16" s="11"/>
      <c r="F16" s="11"/>
      <c r="G16" s="11"/>
      <c r="H16" s="11"/>
      <c r="I16" s="11"/>
      <c r="J16" s="11"/>
      <c r="K16" s="16"/>
      <c r="L16" s="10"/>
    </row>
    <row r="17" spans="1:12" ht="12">
      <c r="A17" s="25"/>
      <c r="B17" s="26"/>
      <c r="C17" s="26"/>
      <c r="D17" s="26"/>
      <c r="E17" s="13"/>
      <c r="F17" s="13"/>
      <c r="G17" s="13"/>
      <c r="H17" s="13"/>
      <c r="I17" s="13"/>
      <c r="J17" s="13"/>
      <c r="K17" s="20"/>
      <c r="L17" s="10"/>
    </row>
    <row r="18" spans="1:12" ht="12">
      <c r="A18" s="25"/>
      <c r="B18" s="26"/>
      <c r="C18" s="26"/>
      <c r="D18" s="26"/>
      <c r="E18" s="13"/>
      <c r="F18" s="13"/>
      <c r="G18" s="13"/>
      <c r="H18" s="13"/>
      <c r="I18" s="13"/>
      <c r="J18" s="13"/>
      <c r="K18" s="20"/>
      <c r="L18" s="10"/>
    </row>
    <row r="19" spans="1:12" ht="12">
      <c r="A19" s="10"/>
      <c r="B19" s="24"/>
      <c r="C19" s="24"/>
      <c r="D19" s="24"/>
      <c r="E19" s="11"/>
      <c r="F19" s="11"/>
      <c r="G19" s="11"/>
      <c r="H19" s="11"/>
      <c r="I19" s="11"/>
      <c r="J19" s="11"/>
      <c r="K19" s="16"/>
      <c r="L19" s="10"/>
    </row>
    <row r="20" spans="1:12" ht="12.75">
      <c r="A20" s="15"/>
      <c r="B20" s="15"/>
      <c r="C20" s="26"/>
      <c r="D20" s="26"/>
      <c r="E20" s="36"/>
      <c r="F20" s="36"/>
      <c r="G20" s="36"/>
      <c r="H20" s="36"/>
      <c r="I20" s="36"/>
      <c r="J20" s="36"/>
      <c r="K20" s="37"/>
      <c r="L20" s="10"/>
    </row>
    <row r="21" spans="1:12" ht="12">
      <c r="A21" s="10"/>
      <c r="B21" s="24"/>
      <c r="C21" s="24"/>
      <c r="D21" s="24"/>
      <c r="E21" s="11"/>
      <c r="F21" s="11"/>
      <c r="G21" s="11"/>
      <c r="H21" s="11"/>
      <c r="I21" s="11"/>
      <c r="J21" s="11"/>
      <c r="K21" s="16"/>
      <c r="L21" s="10"/>
    </row>
    <row r="22" spans="1:12" ht="12">
      <c r="A22" s="10"/>
      <c r="B22" s="24"/>
      <c r="C22" s="24"/>
      <c r="D22" s="24"/>
      <c r="E22" s="11"/>
      <c r="F22" s="11"/>
      <c r="G22" s="11"/>
      <c r="H22" s="11"/>
      <c r="I22" s="11"/>
      <c r="J22" s="11"/>
      <c r="K22" s="16"/>
      <c r="L22" s="10"/>
    </row>
    <row r="23" spans="1:12" ht="12.75">
      <c r="A23" s="21"/>
      <c r="B23" s="24"/>
      <c r="C23" s="24"/>
      <c r="D23" s="24"/>
      <c r="E23" s="30"/>
      <c r="F23" s="38"/>
      <c r="G23" s="11"/>
      <c r="H23" s="29"/>
      <c r="I23" s="11"/>
      <c r="J23" s="10"/>
      <c r="K23" s="10"/>
      <c r="L23" s="10"/>
    </row>
    <row r="24" spans="1:12" ht="12.75">
      <c r="A24" s="21"/>
      <c r="B24" s="24"/>
      <c r="C24" s="24"/>
      <c r="D24" s="24"/>
      <c r="E24" s="13"/>
      <c r="F24" s="13"/>
      <c r="G24" s="13"/>
      <c r="H24" s="20"/>
      <c r="I24" s="11"/>
      <c r="J24" s="10"/>
      <c r="K24" s="10"/>
      <c r="L24" s="10"/>
    </row>
    <row r="25" spans="1:12" ht="12.75">
      <c r="A25" s="21"/>
      <c r="B25" s="24"/>
      <c r="C25" s="24"/>
      <c r="D25" s="31"/>
      <c r="E25" s="13"/>
      <c r="F25" s="13"/>
      <c r="G25" s="13"/>
      <c r="H25" s="20"/>
      <c r="I25" s="32"/>
      <c r="J25" s="10"/>
      <c r="K25" s="10"/>
      <c r="L25" s="10"/>
    </row>
    <row r="26" spans="1:12" ht="12.75">
      <c r="A26" s="10"/>
      <c r="B26" s="24"/>
      <c r="C26" s="24"/>
      <c r="D26" s="30"/>
      <c r="E26" s="36"/>
      <c r="F26" s="36"/>
      <c r="G26" s="14"/>
      <c r="H26" s="37"/>
      <c r="I26" s="39"/>
      <c r="J26" s="28"/>
      <c r="K26" s="28"/>
      <c r="L26" s="10"/>
    </row>
    <row r="27" spans="1:12" ht="12">
      <c r="A27" s="10"/>
      <c r="B27" s="24"/>
      <c r="C27" s="24"/>
      <c r="D27" s="10"/>
      <c r="E27" s="10"/>
      <c r="F27" s="11"/>
      <c r="G27" s="11"/>
      <c r="H27" s="11"/>
      <c r="I27" s="11"/>
      <c r="J27" s="11"/>
      <c r="K27" s="16"/>
      <c r="L27" s="10"/>
    </row>
    <row r="28" spans="1:12" ht="12">
      <c r="A28" s="10"/>
      <c r="B28" s="10"/>
      <c r="C28" s="10"/>
      <c r="D28" s="10"/>
      <c r="E28" s="17"/>
      <c r="F28" s="17"/>
      <c r="G28" s="17"/>
      <c r="H28" s="10"/>
      <c r="I28" s="10"/>
      <c r="J28" s="17"/>
      <c r="K28" s="12"/>
      <c r="L28" s="10"/>
    </row>
    <row r="29" spans="1:12" ht="12.75">
      <c r="A29" s="18"/>
      <c r="B29" s="10"/>
      <c r="C29" s="10"/>
      <c r="D29" s="10"/>
      <c r="E29" s="19"/>
      <c r="F29" s="10"/>
      <c r="G29" s="17"/>
      <c r="H29" s="17"/>
      <c r="I29" s="10"/>
      <c r="J29" s="10"/>
      <c r="K29" s="12"/>
      <c r="L29" s="10"/>
    </row>
    <row r="30" spans="1:11" ht="12.75">
      <c r="A30" s="1"/>
      <c r="B30" s="1"/>
      <c r="C30" s="1"/>
      <c r="D30" s="1"/>
      <c r="E30" s="1"/>
      <c r="F30" s="1"/>
      <c r="G30" s="4"/>
      <c r="H30" s="1"/>
      <c r="I30" s="3"/>
      <c r="J30" s="2"/>
      <c r="K30" s="6"/>
    </row>
    <row r="31" spans="5:11" ht="12">
      <c r="E31" s="7"/>
      <c r="F31" s="7"/>
      <c r="G31" s="7"/>
      <c r="H31" s="7"/>
      <c r="I31" s="7"/>
      <c r="J31" s="7"/>
      <c r="K31" s="8"/>
    </row>
    <row r="32" spans="5:11" ht="12">
      <c r="E32" s="1"/>
      <c r="F32" s="1"/>
      <c r="G32" s="2"/>
      <c r="H32" s="2"/>
      <c r="I32" s="2"/>
      <c r="J32" s="2"/>
      <c r="K32" s="6"/>
    </row>
    <row r="33" ht="12">
      <c r="K33" s="5"/>
    </row>
  </sheetData>
  <sheetProtection/>
  <printOptions/>
  <pageMargins left="0.25" right="0.25" top="1" bottom="1" header="0.5" footer="0.5"/>
  <pageSetup horizontalDpi="600" verticalDpi="600" orientation="landscape" r:id="rId1"/>
  <headerFooter alignWithMargins="0">
    <oddHeader>&amp;C&amp;"Arial,Bold"Disbursement Based on
25% of Net Income
(NEW FY 2008 Formula)</oddHeader>
    <oddFooter>&amp;C&amp;Z&amp;F&amp;R&amp;D</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Continuing Education</dc:creator>
  <cp:keywords/>
  <dc:description/>
  <cp:lastModifiedBy>Beth Jones</cp:lastModifiedBy>
  <cp:lastPrinted>2019-10-04T20:12:40Z</cp:lastPrinted>
  <dcterms:created xsi:type="dcterms:W3CDTF">1999-12-06T20:40:52Z</dcterms:created>
  <dcterms:modified xsi:type="dcterms:W3CDTF">2021-11-05T14:37:06Z</dcterms:modified>
  <cp:category/>
  <cp:version/>
  <cp:contentType/>
  <cp:contentStatus/>
</cp:coreProperties>
</file>